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2"/>
  </bookViews>
  <sheets>
    <sheet name="січ" sheetId="1" r:id="rId1"/>
    <sheet name="лют" sheetId="2" r:id="rId2"/>
    <sheet name="бер" sheetId="3" r:id="rId3"/>
  </sheets>
  <definedNames>
    <definedName name="_xlnm.Print_Area" localSheetId="2">'бер'!$A$1:$AG$99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<sst xmlns="http://schemas.openxmlformats.org/spreadsheetml/2006/main" count="312" uniqueCount="57">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</sst>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2" sqref="I1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19296.8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23741.600000000002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159332.09999999998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13140.699999999999</v>
      </c>
      <c r="AG9" s="50">
        <f>AG10+AG15+AG24+AG33+AG47+AG52+AG54+AG61+AG62+AG71+AG72+AG76+AG88+AG81+AG83+AG82+AG69+AG89+AG91+AG90+AG70+AG40+AG92</f>
        <v>206465.49999999994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389.4</v>
      </c>
      <c r="AG10" s="27">
        <f>B10+C10-AF10</f>
        <v>28282.9</v>
      </c>
    </row>
    <row r="11" spans="1:33" ht="15.75">
      <c r="A11" s="3" t="s">
        <v>5</v>
      </c>
      <c r="B11" s="22">
        <f>12941-12.7</f>
        <v>12928.3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43.3</v>
      </c>
      <c r="AG11" s="27">
        <f>B11+C11-AF11</f>
        <v>25757.5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53.4</v>
      </c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120.69999999999999</v>
      </c>
      <c r="AG12" s="27">
        <f>B12+C12-AF12</f>
        <v>1013.8999999999999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914.7000000000011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175.70000000000002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225.40000000000003</v>
      </c>
      <c r="AG14" s="27">
        <f>AG10-AG11-AG12-AG13</f>
        <v>1511.5000000000016</v>
      </c>
    </row>
    <row r="15" spans="1:33" ht="15" customHeight="1">
      <c r="A15" s="4" t="s">
        <v>6</v>
      </c>
      <c r="B15" s="22">
        <v>54365.5</v>
      </c>
      <c r="C15" s="22">
        <v>22420.4</v>
      </c>
      <c r="D15" s="44"/>
      <c r="E15" s="44"/>
      <c r="F15" s="22">
        <v>3404.9</v>
      </c>
      <c r="G15" s="22">
        <v>3295.8</v>
      </c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6700.700000000001</v>
      </c>
      <c r="AG15" s="27">
        <f aca="true" t="shared" si="3" ref="AG15:AG31">B15+C15-AF15</f>
        <v>70085.2</v>
      </c>
    </row>
    <row r="16" spans="1:34" s="70" customFormat="1" ht="15" customHeight="1">
      <c r="A16" s="65" t="s">
        <v>38</v>
      </c>
      <c r="B16" s="66">
        <v>18736.8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0.8</v>
      </c>
      <c r="AG16" s="71">
        <f t="shared" si="3"/>
        <v>20353.3</v>
      </c>
      <c r="AH16" s="75"/>
    </row>
    <row r="17" spans="1:34" ht="15.75">
      <c r="A17" s="3" t="s">
        <v>5</v>
      </c>
      <c r="B17" s="22">
        <v>35714.6</v>
      </c>
      <c r="C17" s="22">
        <v>4446.4</v>
      </c>
      <c r="D17" s="22"/>
      <c r="E17" s="22"/>
      <c r="F17" s="22">
        <v>3.4</v>
      </c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3.4</v>
      </c>
      <c r="AG17" s="27">
        <f t="shared" si="3"/>
        <v>40157.6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23.9</v>
      </c>
    </row>
    <row r="19" spans="1:33" ht="15.75">
      <c r="A19" s="3" t="s">
        <v>1</v>
      </c>
      <c r="B19" s="22">
        <v>3299.4</v>
      </c>
      <c r="C19" s="22">
        <v>1039.3</v>
      </c>
      <c r="D19" s="22"/>
      <c r="E19" s="22"/>
      <c r="F19" s="22">
        <v>310.6</v>
      </c>
      <c r="G19" s="22">
        <v>696.5</v>
      </c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1007.1</v>
      </c>
      <c r="AG19" s="27">
        <f t="shared" si="3"/>
        <v>3331.6</v>
      </c>
    </row>
    <row r="20" spans="1:33" ht="15.75">
      <c r="A20" s="3" t="s">
        <v>2</v>
      </c>
      <c r="B20" s="22">
        <v>12882.1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5361.1</v>
      </c>
      <c r="AG20" s="27">
        <f t="shared" si="3"/>
        <v>23012.1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1.2</v>
      </c>
      <c r="AG21" s="27">
        <f t="shared" si="3"/>
        <v>1408.3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1310.9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327.9000000000004</v>
      </c>
      <c r="AG23" s="27">
        <f t="shared" si="3"/>
        <v>2151.7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564.5</v>
      </c>
      <c r="AG24" s="27">
        <f t="shared" si="3"/>
        <v>43988.299999999996</v>
      </c>
    </row>
    <row r="25" spans="1:34" s="70" customFormat="1" ht="15" customHeight="1">
      <c r="A25" s="65" t="s">
        <v>39</v>
      </c>
      <c r="B25" s="66">
        <f>19856.7+1256</f>
        <v>21112.7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370.3</v>
      </c>
      <c r="AG25" s="71">
        <f t="shared" si="3"/>
        <v>25543.000000000004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35455.899999999994</v>
      </c>
      <c r="C32" s="22">
        <f aca="true" t="shared" si="5" ref="C32:AE32">C24</f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564.5</v>
      </c>
      <c r="AG32" s="27">
        <f>AG24</f>
        <v>43988.299999999996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18.6</v>
      </c>
      <c r="AG33" s="27">
        <f aca="true" t="shared" si="6" ref="AG33:AG38">B33+C33-AF33</f>
        <v>728.5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313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18.6</v>
      </c>
      <c r="AG36" s="27">
        <f t="shared" si="6"/>
        <v>202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213.5</v>
      </c>
    </row>
    <row r="40" spans="1:33" ht="15" customHeight="1">
      <c r="A40" s="4" t="s">
        <v>29</v>
      </c>
      <c r="B40" s="22">
        <v>1005.4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71.6</v>
      </c>
      <c r="AG40" s="27">
        <f aca="true" t="shared" si="8" ref="AG40:AG45">B40+C40-AF40</f>
        <v>1172.1000000000001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920.8000000000001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53.5</v>
      </c>
      <c r="AG44" s="27">
        <f t="shared" si="8"/>
        <v>212.10000000000002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28.39999999999995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12.5</v>
      </c>
      <c r="AG46" s="27">
        <f>AG40-AG41-AG42-AG43-AG44-AG45</f>
        <v>33.00000000000003</v>
      </c>
    </row>
    <row r="47" spans="1:33" ht="17.25" customHeight="1">
      <c r="A47" s="4" t="s">
        <v>43</v>
      </c>
      <c r="B47" s="36">
        <v>1248.1</v>
      </c>
      <c r="C47" s="22">
        <v>1046.1</v>
      </c>
      <c r="D47" s="22"/>
      <c r="E47" s="28">
        <v>63.2</v>
      </c>
      <c r="F47" s="28"/>
      <c r="G47" s="28">
        <v>113</v>
      </c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176.2</v>
      </c>
      <c r="AG47" s="27">
        <f>B47+C47-AF47</f>
        <v>2118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35.4</v>
      </c>
    </row>
    <row r="49" spans="1:33" ht="15.75">
      <c r="A49" s="3" t="s">
        <v>16</v>
      </c>
      <c r="B49" s="22">
        <v>1047.3</v>
      </c>
      <c r="C49" s="22">
        <v>905</v>
      </c>
      <c r="D49" s="22"/>
      <c r="E49" s="22">
        <v>51.6</v>
      </c>
      <c r="F49" s="22"/>
      <c r="G49" s="22">
        <v>111.9</v>
      </c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163.5</v>
      </c>
      <c r="AG49" s="27">
        <f>B49+C49-AF49</f>
        <v>1788.8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12.699999999999996</v>
      </c>
      <c r="AG51" s="27">
        <f>AG47-AG49-AG48</f>
        <v>293.80000000000007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2380.7000000000003</v>
      </c>
      <c r="AG52" s="27">
        <f aca="true" t="shared" si="12" ref="AG52:AG59">B52+C52-AF52</f>
        <v>6310.799999999999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1052.8</v>
      </c>
      <c r="AG53" s="27">
        <f t="shared" si="12"/>
        <v>592.2</v>
      </c>
    </row>
    <row r="54" spans="1:34" ht="15" customHeight="1">
      <c r="A54" s="4" t="s">
        <v>9</v>
      </c>
      <c r="B54" s="44">
        <v>4962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381.79999999999995</v>
      </c>
      <c r="AG54" s="22">
        <f t="shared" si="12"/>
        <v>5871.3</v>
      </c>
      <c r="AH54" s="6"/>
    </row>
    <row r="55" spans="1:34" ht="15.75">
      <c r="A55" s="3" t="s">
        <v>5</v>
      </c>
      <c r="B55" s="22">
        <v>3645.6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81</v>
      </c>
      <c r="AG55" s="22">
        <f t="shared" si="12"/>
        <v>3736.1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528.8</v>
      </c>
      <c r="C57" s="22">
        <v>409.1</v>
      </c>
      <c r="D57" s="22"/>
      <c r="E57" s="22">
        <v>33.7</v>
      </c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33.7</v>
      </c>
      <c r="AG57" s="22">
        <f t="shared" si="12"/>
        <v>904.1999999999999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782.5000000000001</v>
      </c>
      <c r="C60" s="22">
        <f t="shared" si="13"/>
        <v>710.4999999999999</v>
      </c>
      <c r="D60" s="22">
        <f t="shared" si="13"/>
        <v>0</v>
      </c>
      <c r="E60" s="22">
        <f t="shared" si="13"/>
        <v>114.8</v>
      </c>
      <c r="F60" s="22">
        <f t="shared" si="13"/>
        <v>65.1</v>
      </c>
      <c r="G60" s="22">
        <f t="shared" si="13"/>
        <v>87.19999999999999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267.09999999999997</v>
      </c>
      <c r="AG60" s="22">
        <f>AG54-AG55-AG57-AG59-AG56-AG58</f>
        <v>1225.9000000000005</v>
      </c>
    </row>
    <row r="61" spans="1:33" ht="15" customHeight="1">
      <c r="A61" s="4" t="s">
        <v>10</v>
      </c>
      <c r="B61" s="22">
        <f>152.4+6.6</f>
        <v>159</v>
      </c>
      <c r="C61" s="22">
        <v>83</v>
      </c>
      <c r="D61" s="22">
        <v>3</v>
      </c>
      <c r="E61" s="22">
        <v>14.7</v>
      </c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17.7</v>
      </c>
      <c r="AG61" s="22">
        <f aca="true" t="shared" si="15" ref="AG61:AG67">B61+C61-AF61</f>
        <v>224.3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136.1</v>
      </c>
      <c r="AG62" s="22">
        <f t="shared" si="15"/>
        <v>2861.4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1238.3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21.3</v>
      </c>
      <c r="AG65" s="22">
        <f t="shared" si="15"/>
        <v>146.1</v>
      </c>
      <c r="AH65" s="6"/>
    </row>
    <row r="66" spans="1:33" ht="15.75">
      <c r="A66" s="3" t="s">
        <v>2</v>
      </c>
      <c r="B66" s="22">
        <v>167.1</v>
      </c>
      <c r="C66" s="22">
        <v>146.1</v>
      </c>
      <c r="D66" s="22">
        <v>0.4</v>
      </c>
      <c r="E66" s="22"/>
      <c r="F66" s="22">
        <v>16.8</v>
      </c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17.2</v>
      </c>
      <c r="AG66" s="22">
        <f t="shared" si="15"/>
        <v>296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49.7</v>
      </c>
    </row>
    <row r="68" spans="1:33" ht="15.75">
      <c r="A68" s="3" t="s">
        <v>23</v>
      </c>
      <c r="B68" s="22">
        <f aca="true" t="shared" si="16" ref="B68:AD68">B62-B63-B66-B67-B65-B64</f>
        <v>1018.3999999999999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97.6</v>
      </c>
      <c r="AG68" s="22">
        <f>AG62-AG63-AG66-AG67-AG65-AG64</f>
        <v>1131.3000000000002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1853.3</v>
      </c>
      <c r="AG69" s="30">
        <f aca="true" t="shared" si="17" ref="AG69:AG92">B69+C69-AF69</f>
        <v>3108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92.5</v>
      </c>
      <c r="AG71" s="30">
        <f t="shared" si="17"/>
        <v>1122.3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</f>
        <v>1349.3000000000002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224.3</v>
      </c>
      <c r="AG72" s="30">
        <f t="shared" si="17"/>
        <v>3025.9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142.2</v>
      </c>
      <c r="AG74" s="30">
        <f t="shared" si="17"/>
        <v>828.8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91.6</v>
      </c>
    </row>
    <row r="76" spans="1:33" s="11" customFormat="1" ht="15.75">
      <c r="A76" s="12" t="s">
        <v>49</v>
      </c>
      <c r="B76" s="22">
        <v>128.8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6.3</v>
      </c>
      <c r="AG76" s="30">
        <f t="shared" si="17"/>
        <v>252.5</v>
      </c>
    </row>
    <row r="77" spans="1:33" s="11" customFormat="1" ht="15.75">
      <c r="A77" s="3" t="s">
        <v>5</v>
      </c>
      <c r="B77" s="22">
        <v>88.8</v>
      </c>
      <c r="C77" s="22">
        <v>0.6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89.39999999999999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6.2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14.7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64.1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</f>
        <v>4950</v>
      </c>
      <c r="C89" s="22">
        <v>4137.5</v>
      </c>
      <c r="D89" s="22"/>
      <c r="E89" s="22"/>
      <c r="F89" s="22"/>
      <c r="G89" s="22">
        <v>127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127</v>
      </c>
      <c r="AG89" s="22">
        <f t="shared" si="17"/>
        <v>8960.5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</f>
        <v>23432.3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23432.3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159332.09999999998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13140.699999999999</v>
      </c>
      <c r="AG94" s="58">
        <f>AG10+AG15+AG24+AG33+AG47+AG52+AG54+AG61+AG62+AG69+AG71+AG72+AG76+AG81+AG82+AG83+AG88+AG89+AG90+AG91+AG70+AG40+AG92</f>
        <v>206465.49999999994</v>
      </c>
    </row>
    <row r="95" spans="1:33" ht="15.75">
      <c r="A95" s="3" t="s">
        <v>5</v>
      </c>
      <c r="B95" s="22">
        <f aca="true" t="shared" si="19" ref="B95:AD95">B11+B17+B26+B34+B55+B63+B73+B41+B77+B48</f>
        <v>54732.49999999999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127.7</v>
      </c>
      <c r="AG95" s="27">
        <f>B95+C95-AF95</f>
        <v>72287.09999999999</v>
      </c>
    </row>
    <row r="96" spans="1:33" ht="15.75">
      <c r="A96" s="3" t="s">
        <v>2</v>
      </c>
      <c r="B96" s="22">
        <f aca="true" t="shared" si="20" ref="B96:AD96">B12+B20+B29+B36+B57+B66+B44+B80+B74+B53</f>
        <v>15275.100000000002</v>
      </c>
      <c r="C96" s="22">
        <f t="shared" si="20"/>
        <v>18600.699999999997</v>
      </c>
      <c r="D96" s="22">
        <f t="shared" si="20"/>
        <v>0.4</v>
      </c>
      <c r="E96" s="22">
        <f t="shared" si="20"/>
        <v>1151.8999999999999</v>
      </c>
      <c r="F96" s="22">
        <f t="shared" si="20"/>
        <v>3238.9000000000005</v>
      </c>
      <c r="G96" s="22">
        <f t="shared" si="20"/>
        <v>2408.6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6799.800000000001</v>
      </c>
      <c r="AG96" s="27">
        <f>B96+C96-AF96</f>
        <v>27076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24.7</v>
      </c>
    </row>
    <row r="98" spans="1:33" ht="15.75">
      <c r="A98" s="3" t="s">
        <v>1</v>
      </c>
      <c r="B98" s="22">
        <f aca="true" t="shared" si="22" ref="B98:AD98">B19+B28+B65+B35+B43+B56+B79</f>
        <v>3382.6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1034</v>
      </c>
      <c r="AG98" s="27">
        <f>B98+C98-AF98</f>
        <v>3483.1000000000004</v>
      </c>
    </row>
    <row r="99" spans="1:33" ht="15.75">
      <c r="A99" s="3" t="s">
        <v>16</v>
      </c>
      <c r="B99" s="22">
        <f aca="true" t="shared" si="23" ref="B99:X99">B21+B30+B49+B37+B58+B13+B75+B67</f>
        <v>2326.7999999999993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164.70000000000002</v>
      </c>
      <c r="AG99" s="27">
        <f>B99+C99-AF99</f>
        <v>3343.4999999999995</v>
      </c>
    </row>
    <row r="100" spans="1:33" ht="12.75">
      <c r="A100" s="1" t="s">
        <v>35</v>
      </c>
      <c r="B100" s="2">
        <f aca="true" t="shared" si="25" ref="B100:AD100">B94-B95-B96-B97-B98-B99</f>
        <v>83596.39999999997</v>
      </c>
      <c r="C100" s="2">
        <f t="shared" si="25"/>
        <v>21669.20000000002</v>
      </c>
      <c r="D100" s="2">
        <f t="shared" si="25"/>
        <v>3</v>
      </c>
      <c r="E100" s="2">
        <f t="shared" si="25"/>
        <v>3472.7000000000003</v>
      </c>
      <c r="F100" s="2">
        <f t="shared" si="25"/>
        <v>771.599999999999</v>
      </c>
      <c r="G100" s="2">
        <f t="shared" si="25"/>
        <v>767.2000000000005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5014.499999999997</v>
      </c>
      <c r="AG100" s="2">
        <f>AG94-AG95-AG96-AG97-AG98-AG99</f>
        <v>100251.09999999996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2017-03-06T12:25:46Z</cp:lastPrinted>
  <dcterms:created xsi:type="dcterms:W3CDTF">2002-11-05T08:53:00Z</dcterms:created>
  <dcterms:modified xsi:type="dcterms:W3CDTF">2017-03-07T05:59:28Z</dcterms:modified>
  <cp:category/>
  <cp:version/>
  <cp:contentType/>
  <cp:contentStatus/>
</cp:coreProperties>
</file>